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3260" windowHeight="8835" activeTab="4"/>
  </bookViews>
  <sheets>
    <sheet name="cash flow (3)" sheetId="7" r:id="rId1"/>
    <sheet name="AKTIVI" sheetId="1" r:id="rId2"/>
    <sheet name="PASIVI" sheetId="2" r:id="rId3"/>
    <sheet name="Te ardhura+shpenzime" sheetId="3" r:id="rId4"/>
    <sheet name="kapit e veta " sheetId="8" r:id="rId5"/>
  </sheets>
  <definedNames>
    <definedName name="_xlnm.Print_Area" localSheetId="1">AKTIVI!$A$1:$E$52</definedName>
    <definedName name="_xlnm.Print_Area" localSheetId="0">'cash flow (3)'!$A$1:$D$40</definedName>
    <definedName name="_xlnm.Print_Area" localSheetId="2">PASIVI!$A$1:$E$49</definedName>
  </definedNames>
  <calcPr calcId="125725"/>
</workbook>
</file>

<file path=xl/calcChain.xml><?xml version="1.0" encoding="utf-8"?>
<calcChain xmlns="http://schemas.openxmlformats.org/spreadsheetml/2006/main">
  <c r="D37" i="7"/>
  <c r="D39"/>
  <c r="D35"/>
  <c r="D20"/>
  <c r="D7" i="1"/>
  <c r="E51" i="2"/>
  <c r="E34"/>
  <c r="C39" i="7"/>
  <c r="C38"/>
  <c r="D28" i="1"/>
  <c r="C8" i="7"/>
  <c r="D19" i="3"/>
  <c r="D20"/>
  <c r="E54" i="1"/>
  <c r="D18" i="3"/>
  <c r="I8" i="8"/>
  <c r="I9"/>
  <c r="I10"/>
  <c r="I11"/>
  <c r="I13"/>
  <c r="I14"/>
  <c r="I15"/>
  <c r="I17"/>
  <c r="I7"/>
  <c r="G16"/>
  <c r="C16"/>
  <c r="D16"/>
  <c r="E16"/>
  <c r="F16"/>
  <c r="B16"/>
  <c r="D13" i="3"/>
  <c r="D29"/>
  <c r="D31"/>
  <c r="D28"/>
  <c r="D20" i="2"/>
  <c r="D34"/>
  <c r="D42" i="1"/>
  <c r="D51"/>
  <c r="D24"/>
  <c r="D17"/>
  <c r="D52"/>
  <c r="C16" i="7"/>
  <c r="C20"/>
  <c r="C37" s="1"/>
  <c r="H12" i="8"/>
  <c r="D46" i="2"/>
  <c r="D47"/>
  <c r="D49" s="1"/>
  <c r="I12" i="8"/>
  <c r="H16"/>
  <c r="I16"/>
  <c r="D54" i="1" l="1"/>
  <c r="D51" i="2"/>
</calcChain>
</file>

<file path=xl/sharedStrings.xml><?xml version="1.0" encoding="utf-8"?>
<sst xmlns="http://schemas.openxmlformats.org/spreadsheetml/2006/main" count="235" uniqueCount="183">
  <si>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</si>
  <si>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</si>
  <si>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</si>
  <si>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</si>
  <si>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</si>
  <si>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</si>
  <si>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</si>
  <si>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</si>
  <si>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</si>
  <si>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</si>
  <si>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</si>
  <si>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</si>
  <si>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</si>
  <si>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</si>
  <si>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</si>
  <si>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</si>
  <si>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</si>
  <si>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</si>
  <si>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</si>
  <si>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</si>
  <si>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</si>
  <si>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</si>
  <si>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</si>
  <si>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</si>
  <si>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</si>
  <si>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</si>
  <si>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</si>
  <si>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</si>
  <si>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</si>
  <si>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</si>
  <si>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</si>
  <si>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</si>
  <si>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</si>
  <si>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</si>
  <si>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</si>
  <si>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</si>
  <si>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</si>
  <si>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</si>
  <si>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</si>
  <si>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</si>
  <si>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</si>
  <si>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</si>
  <si>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</si>
  <si>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</si>
  <si>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</si>
  <si>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</si>
  <si>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</si>
  <si>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</si>
  <si>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</si>
  <si>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</si>
  <si>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</si>
  <si>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</si>
  <si>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</si>
  <si>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</si>
  <si>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</si>
  <si>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</si>
  <si>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</si>
  <si>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</si>
  <si>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</si>
  <si>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</si>
  <si>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</si>
  <si>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</si>
  <si>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</si>
  <si>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</si>
  <si>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</si>
  <si>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</si>
  <si>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</si>
  <si>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</si>
  <si>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</si>
  <si>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</si>
  <si>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</si>
  <si>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</si>
  <si>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</si>
  <si>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</si>
  <si>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</si>
  <si>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</si>
  <si>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</si>
  <si>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</si>
  <si>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</si>
  <si>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</si>
  <si>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</si>
  <si>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</si>
  <si>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</si>
  <si>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</si>
  <si>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</si>
  <si>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</si>
  <si>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</si>
  <si>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</si>
  <si>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</si>
  <si>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</si>
  <si>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</si>
  <si>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</si>
  <si>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</si>
  <si>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</si>
  <si>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</si>
  <si>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</si>
  <si>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</si>
  <si>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</si>
  <si>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</si>
  <si>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</si>
  <si>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</si>
  <si>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</si>
  <si>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</si>
  <si>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</si>
  <si>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</si>
  <si>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</si>
  <si>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</si>
  <si>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</si>
  <si>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</si>
  <si>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</si>
  <si>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</si>
  <si>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</si>
  <si>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</si>
  <si>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</si>
  <si>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</si>
  <si>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</si>
  <si>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</si>
  <si>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</si>
  <si>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Totali</t>
  </si>
  <si>
    <t xml:space="preserve"> - shpenzimet per sigurimet shoqerore dhe   shendetesore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</si>
  <si>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</si>
  <si>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</si>
  <si>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</si>
  <si>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</si>
  <si>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</si>
  <si>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</si>
  <si>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</si>
  <si>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</si>
  <si>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</si>
  <si>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</si>
  <si>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</si>
  <si>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</si>
  <si>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</si>
  <si>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</si>
  <si>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</si>
  <si>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</si>
  <si>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</si>
  <si>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</si>
  <si>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</si>
  <si>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</si>
  <si>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</si>
  <si>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</si>
  <si>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</si>
  <si>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</si>
  <si>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</si>
  <si>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</si>
  <si>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</si>
  <si>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</si>
  <si>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</si>
  <si>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</si>
  <si>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</si>
  <si>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</si>
  <si>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 xml:space="preserve">Kapitali aksionar qe I perket aksionareve te shoqerise meme </t>
  </si>
  <si>
    <t>Primi I aksionit</t>
  </si>
  <si>
    <t>Aksionet e thesarit</t>
  </si>
  <si>
    <t xml:space="preserve">Rezerva statutore dhe ligjore </t>
  </si>
  <si>
    <t xml:space="preserve">Rezerva te konvertimit te monedhave te huaja </t>
  </si>
  <si>
    <t xml:space="preserve">Fitim I pashperndare </t>
  </si>
  <si>
    <t xml:space="preserve">Efekti i ndryshimeve ne politikat kontabel </t>
  </si>
  <si>
    <t>Pozicioni I rregulluar</t>
  </si>
  <si>
    <t xml:space="preserve">Efektet e ndryshimit te kurseve te kembimit gjate konsolidimit </t>
  </si>
  <si>
    <t xml:space="preserve">Totali I te ardhurave apo shpenzimeve qe nuk jane njohur ne pasqyren e te ardhurave e shpenzimeve </t>
  </si>
  <si>
    <t>Fitimi neto I vitit financiar</t>
  </si>
  <si>
    <t xml:space="preserve">Dividentet e paguar </t>
  </si>
  <si>
    <t xml:space="preserve">Transferime ne rezerven e detyrueshme statutore </t>
  </si>
  <si>
    <t>Emetimi I kapitalit aksionar</t>
  </si>
  <si>
    <t>I3(iii)</t>
  </si>
  <si>
    <t>III10</t>
  </si>
  <si>
    <t>Shoqeria“Vildri” shpk</t>
  </si>
  <si>
    <t>Pozicioni me 31 dhjetor 2012</t>
  </si>
  <si>
    <t xml:space="preserve">                                </t>
  </si>
  <si>
    <t>Viti 2012</t>
  </si>
  <si>
    <t>Ne leke</t>
  </si>
  <si>
    <t>III3</t>
  </si>
  <si>
    <t>Viti 2013</t>
  </si>
  <si>
    <t xml:space="preserve">                       01 Janar - 31 Dhjetor 2013</t>
  </si>
  <si>
    <t xml:space="preserve">                              1.  Bilanci Kontabel i dates 31.12.2013</t>
  </si>
  <si>
    <t xml:space="preserve">                                  01 Janar - 31 Dhjetor 2013</t>
  </si>
  <si>
    <t>Pozicioni me 31 dhjetor 2013</t>
  </si>
  <si>
    <t>Fitim I ushtrimit</t>
  </si>
  <si>
    <t>I3(iv)</t>
  </si>
  <si>
    <t>III9</t>
  </si>
  <si>
    <t>3(ii)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</si>
</sst>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8">
    <font>
      <sz val="10"/>
      <name val="Arial"/>
    </font>
    <font>
      <sz val="10"/>
      <name val="Arial"/>
    </font>
    <font>
      <sz val="8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</font>
    <font>
      <b/>
      <i/>
      <sz val="12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i/>
      <sz val="12"/>
      <name val="Arial"/>
      <family val="2"/>
    </font>
    <font>
      <sz val="9"/>
      <name val="Bookman Old Style"/>
      <family val="1"/>
    </font>
    <font>
      <b/>
      <sz val="12"/>
      <name val="Arial"/>
      <family val="2"/>
    </font>
    <font>
      <b/>
      <sz val="13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12" fillId="2" borderId="0" xfId="0" applyFont="1" applyFill="1" applyAlignment="1">
      <alignment horizontal="left"/>
    </xf>
    <xf numFmtId="0" fontId="12" fillId="2" borderId="0" xfId="0" applyFont="1" applyFill="1"/>
    <xf numFmtId="43" fontId="12" fillId="2" borderId="0" xfId="1" applyFont="1" applyFill="1"/>
    <xf numFmtId="0" fontId="1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0" fillId="2" borderId="1" xfId="0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165" fontId="5" fillId="2" borderId="5" xfId="1" applyNumberFormat="1" applyFont="1" applyFill="1" applyBorder="1"/>
    <xf numFmtId="165" fontId="5" fillId="2" borderId="6" xfId="1" applyNumberFormat="1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 indent="3"/>
    </xf>
    <xf numFmtId="165" fontId="5" fillId="2" borderId="5" xfId="1" applyNumberFormat="1" applyFont="1" applyFill="1" applyBorder="1" applyAlignment="1">
      <alignment vertical="center" wrapText="1"/>
    </xf>
    <xf numFmtId="165" fontId="5" fillId="2" borderId="6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4" xfId="0" applyFont="1" applyFill="1" applyBorder="1"/>
    <xf numFmtId="0" fontId="5" fillId="2" borderId="5" xfId="0" applyFont="1" applyFill="1" applyBorder="1" applyAlignment="1">
      <alignment horizontal="left" indent="3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/>
    <xf numFmtId="165" fontId="4" fillId="2" borderId="5" xfId="1" applyNumberFormat="1" applyFont="1" applyFill="1" applyBorder="1"/>
    <xf numFmtId="165" fontId="4" fillId="2" borderId="6" xfId="1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4" fillId="2" borderId="5" xfId="0" applyFont="1" applyFill="1" applyBorder="1"/>
    <xf numFmtId="165" fontId="6" fillId="2" borderId="5" xfId="1" applyNumberFormat="1" applyFont="1" applyFill="1" applyBorder="1"/>
    <xf numFmtId="165" fontId="6" fillId="2" borderId="6" xfId="1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165" fontId="5" fillId="2" borderId="8" xfId="0" applyNumberFormat="1" applyFont="1" applyFill="1" applyBorder="1"/>
    <xf numFmtId="0" fontId="5" fillId="2" borderId="9" xfId="0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43" fontId="11" fillId="2" borderId="0" xfId="1" applyFont="1" applyFill="1"/>
    <xf numFmtId="0" fontId="17" fillId="2" borderId="0" xfId="0" applyFont="1" applyFill="1" applyAlignment="1"/>
    <xf numFmtId="0" fontId="17" fillId="2" borderId="0" xfId="0" applyFont="1" applyFill="1"/>
    <xf numFmtId="0" fontId="13" fillId="2" borderId="0" xfId="0" applyFont="1" applyFill="1" applyAlignment="1">
      <alignment horizontal="right"/>
    </xf>
    <xf numFmtId="43" fontId="13" fillId="2" borderId="0" xfId="1" applyFont="1" applyFill="1"/>
    <xf numFmtId="0" fontId="4" fillId="2" borderId="4" xfId="0" applyFont="1" applyFill="1" applyBorder="1" applyAlignment="1">
      <alignment horizontal="center"/>
    </xf>
    <xf numFmtId="165" fontId="3" fillId="2" borderId="5" xfId="1" applyNumberFormat="1" applyFont="1" applyFill="1" applyBorder="1"/>
    <xf numFmtId="165" fontId="3" fillId="2" borderId="6" xfId="1" applyNumberFormat="1" applyFont="1" applyFill="1" applyBorder="1"/>
    <xf numFmtId="0" fontId="5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165" fontId="4" fillId="2" borderId="8" xfId="1" applyNumberFormat="1" applyFont="1" applyFill="1" applyBorder="1"/>
    <xf numFmtId="165" fontId="4" fillId="2" borderId="9" xfId="1" applyNumberFormat="1" applyFont="1" applyFill="1" applyBorder="1"/>
    <xf numFmtId="0" fontId="14" fillId="2" borderId="0" xfId="0" applyFont="1" applyFill="1" applyAlignment="1">
      <alignment horizontal="right"/>
    </xf>
    <xf numFmtId="0" fontId="14" fillId="2" borderId="0" xfId="0" applyFont="1" applyFill="1"/>
    <xf numFmtId="43" fontId="16" fillId="2" borderId="0" xfId="1" applyFont="1" applyFill="1"/>
    <xf numFmtId="0" fontId="4" fillId="2" borderId="1" xfId="0" applyFont="1" applyFill="1" applyBorder="1" applyAlignment="1">
      <alignment horizontal="right"/>
    </xf>
    <xf numFmtId="43" fontId="4" fillId="2" borderId="2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43" fontId="5" fillId="2" borderId="0" xfId="1" applyFont="1" applyFill="1"/>
    <xf numFmtId="0" fontId="1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9" fillId="2" borderId="5" xfId="0" applyFont="1" applyFill="1" applyBorder="1"/>
    <xf numFmtId="165" fontId="9" fillId="2" borderId="5" xfId="1" applyNumberFormat="1" applyFont="1" applyFill="1" applyBorder="1"/>
    <xf numFmtId="165" fontId="9" fillId="2" borderId="6" xfId="1" applyNumberFormat="1" applyFont="1" applyFill="1" applyBorder="1"/>
    <xf numFmtId="0" fontId="2" fillId="2" borderId="4" xfId="0" applyFont="1" applyFill="1" applyBorder="1" applyAlignment="1">
      <alignment wrapText="1"/>
    </xf>
    <xf numFmtId="0" fontId="10" fillId="2" borderId="5" xfId="0" applyFont="1" applyFill="1" applyBorder="1"/>
    <xf numFmtId="165" fontId="10" fillId="2" borderId="5" xfId="1" applyNumberFormat="1" applyFont="1" applyFill="1" applyBorder="1"/>
    <xf numFmtId="0" fontId="15" fillId="2" borderId="5" xfId="0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165" fontId="9" fillId="2" borderId="9" xfId="1" applyNumberFormat="1" applyFont="1" applyFill="1" applyBorder="1"/>
    <xf numFmtId="0" fontId="4" fillId="2" borderId="1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165" fontId="4" fillId="2" borderId="5" xfId="1" applyNumberFormat="1" applyFont="1" applyFill="1" applyBorder="1" applyAlignment="1">
      <alignment vertical="center" wrapText="1"/>
    </xf>
    <xf numFmtId="165" fontId="4" fillId="2" borderId="6" xfId="1" applyNumberFormat="1" applyFont="1" applyFill="1" applyBorder="1" applyAlignment="1">
      <alignment vertical="center" wrapText="1"/>
    </xf>
    <xf numFmtId="0" fontId="5" fillId="2" borderId="5" xfId="0" applyFont="1" applyFill="1" applyBorder="1" applyAlignment="1"/>
    <xf numFmtId="0" fontId="5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165" fontId="5" fillId="2" borderId="8" xfId="1" applyNumberFormat="1" applyFont="1" applyFill="1" applyBorder="1"/>
    <xf numFmtId="165" fontId="5" fillId="2" borderId="9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left" vertical="center" wrapText="1" shrinkToFit="1"/>
    </xf>
    <xf numFmtId="0" fontId="5" fillId="2" borderId="5" xfId="0" applyFont="1" applyFill="1" applyBorder="1" applyAlignment="1">
      <alignment vertical="center" wrapText="1" shrinkToFit="1"/>
    </xf>
    <xf numFmtId="165" fontId="5" fillId="2" borderId="5" xfId="1" applyNumberFormat="1" applyFont="1" applyFill="1" applyBorder="1" applyAlignment="1">
      <alignment vertical="center" wrapText="1" shrinkToFit="1"/>
    </xf>
    <xf numFmtId="165" fontId="5" fillId="2" borderId="6" xfId="1" applyNumberFormat="1" applyFont="1" applyFill="1" applyBorder="1" applyAlignment="1">
      <alignment vertical="center" wrapText="1" shrinkToFit="1"/>
    </xf>
    <xf numFmtId="165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C37" sqref="C37:C38"/>
    </sheetView>
  </sheetViews>
  <sheetFormatPr defaultRowHeight="12.75"/>
  <cols>
    <col min="1" max="1" width="4" style="6" customWidth="1"/>
    <col min="2" max="2" width="52.85546875" style="6" customWidth="1"/>
    <col min="3" max="3" width="14.5703125" style="7" customWidth="1"/>
    <col min="4" max="4" width="14.7109375" style="7" customWidth="1"/>
    <col min="5" max="5" width="8.28515625" style="6" customWidth="1"/>
    <col min="6" max="6" width="10.85546875" style="6" customWidth="1"/>
    <col min="7" max="7" width="11.42578125" style="6" customWidth="1"/>
    <col min="8" max="8" width="9.140625" style="6"/>
    <col min="9" max="9" width="10.28515625" style="6" customWidth="1"/>
    <col min="10" max="10" width="11.28515625" style="6" customWidth="1"/>
    <col min="11" max="16384" width="9.140625" style="6"/>
  </cols>
  <sheetData>
    <row r="1" spans="1:5" s="2" customFormat="1" ht="15.75">
      <c r="A1" s="1" t="s">
        <v>168</v>
      </c>
      <c r="D1" s="3"/>
      <c r="E1" s="3"/>
    </row>
    <row r="2" spans="1:5" s="4" customFormat="1" ht="15.75"/>
    <row r="3" spans="1:5" s="2" customFormat="1" ht="15.75">
      <c r="B3" s="2" t="s">
        <v>120</v>
      </c>
    </row>
    <row r="4" spans="1:5" s="5" customFormat="1" ht="15.75">
      <c r="B4" s="2" t="s">
        <v>175</v>
      </c>
      <c r="C4" s="2" t="s">
        <v>170</v>
      </c>
      <c r="D4" s="2"/>
    </row>
    <row r="5" spans="1:5" s="4" customFormat="1" ht="15.75">
      <c r="C5" s="2" t="s">
        <v>121</v>
      </c>
      <c r="D5" s="2"/>
    </row>
    <row r="6" spans="1:5" ht="13.5" thickBot="1"/>
    <row r="7" spans="1:5" ht="13.5" thickTop="1">
      <c r="A7" s="8"/>
      <c r="B7" s="9" t="s">
        <v>122</v>
      </c>
      <c r="C7" s="10" t="s">
        <v>174</v>
      </c>
      <c r="D7" s="11" t="s">
        <v>171</v>
      </c>
    </row>
    <row r="8" spans="1:5">
      <c r="A8" s="12"/>
      <c r="B8" s="13" t="s">
        <v>123</v>
      </c>
      <c r="C8" s="14">
        <f>'Te ardhura+shpenzime'!D29</f>
        <v>-100150</v>
      </c>
      <c r="D8" s="15">
        <v>-30000</v>
      </c>
    </row>
    <row r="9" spans="1:5">
      <c r="A9" s="12"/>
      <c r="B9" s="13" t="s">
        <v>124</v>
      </c>
      <c r="C9" s="14"/>
      <c r="D9" s="15"/>
    </row>
    <row r="10" spans="1:5" s="20" customFormat="1">
      <c r="A10" s="16"/>
      <c r="B10" s="17" t="s">
        <v>125</v>
      </c>
      <c r="C10" s="18"/>
      <c r="D10" s="19"/>
    </row>
    <row r="11" spans="1:5" s="7" customFormat="1">
      <c r="A11" s="21"/>
      <c r="B11" s="22" t="s">
        <v>126</v>
      </c>
      <c r="C11" s="14"/>
      <c r="D11" s="15"/>
    </row>
    <row r="12" spans="1:5" s="7" customFormat="1">
      <c r="A12" s="21"/>
      <c r="B12" s="22" t="s">
        <v>127</v>
      </c>
      <c r="D12" s="15"/>
    </row>
    <row r="13" spans="1:5" s="7" customFormat="1">
      <c r="A13" s="21"/>
      <c r="B13" s="22" t="s">
        <v>128</v>
      </c>
      <c r="C13" s="14"/>
      <c r="D13" s="15"/>
    </row>
    <row r="14" spans="1:5" s="20" customFormat="1" ht="25.5">
      <c r="A14" s="16"/>
      <c r="B14" s="23" t="s">
        <v>129</v>
      </c>
      <c r="C14" s="18">
        <v>-5040000</v>
      </c>
      <c r="D14" s="19"/>
    </row>
    <row r="15" spans="1:5" s="7" customFormat="1">
      <c r="A15" s="21"/>
      <c r="B15" s="24" t="s">
        <v>130</v>
      </c>
      <c r="C15" s="14"/>
      <c r="D15" s="15"/>
    </row>
    <row r="16" spans="1:5" s="7" customFormat="1">
      <c r="A16" s="21"/>
      <c r="B16" s="24" t="s">
        <v>131</v>
      </c>
      <c r="C16" s="14">
        <f>PASIVI!D20-PASIVI!E20</f>
        <v>6864800</v>
      </c>
      <c r="D16" s="15">
        <v>10000</v>
      </c>
    </row>
    <row r="17" spans="1:4" s="7" customFormat="1">
      <c r="A17" s="21"/>
      <c r="B17" s="24" t="s">
        <v>132</v>
      </c>
      <c r="C17" s="25"/>
      <c r="D17" s="26"/>
    </row>
    <row r="18" spans="1:4" s="7" customFormat="1">
      <c r="A18" s="21"/>
      <c r="B18" s="24" t="s">
        <v>133</v>
      </c>
      <c r="C18" s="14"/>
      <c r="D18" s="15"/>
    </row>
    <row r="19" spans="1:4" s="7" customFormat="1">
      <c r="A19" s="21"/>
      <c r="B19" s="24" t="s">
        <v>134</v>
      </c>
      <c r="C19" s="14"/>
      <c r="D19" s="15"/>
    </row>
    <row r="20" spans="1:4" s="29" customFormat="1">
      <c r="A20" s="27"/>
      <c r="B20" s="28" t="s">
        <v>148</v>
      </c>
      <c r="C20" s="14">
        <f>SUM(C8:C19)</f>
        <v>1724650</v>
      </c>
      <c r="D20" s="15">
        <f>SUM(D8:D19)</f>
        <v>-20000</v>
      </c>
    </row>
    <row r="21" spans="1:4" s="7" customFormat="1">
      <c r="A21" s="21"/>
      <c r="B21" s="24"/>
      <c r="C21" s="14"/>
      <c r="D21" s="15"/>
    </row>
    <row r="22" spans="1:4" s="7" customFormat="1">
      <c r="A22" s="21"/>
      <c r="B22" s="30" t="s">
        <v>135</v>
      </c>
      <c r="C22" s="14"/>
      <c r="D22" s="15"/>
    </row>
    <row r="23" spans="1:4" s="7" customFormat="1">
      <c r="A23" s="21"/>
      <c r="B23" s="24" t="s">
        <v>136</v>
      </c>
      <c r="C23" s="14"/>
      <c r="D23" s="15"/>
    </row>
    <row r="24" spans="1:4" s="7" customFormat="1">
      <c r="A24" s="21"/>
      <c r="B24" s="24" t="s">
        <v>137</v>
      </c>
      <c r="C24" s="14"/>
      <c r="D24" s="15"/>
    </row>
    <row r="25" spans="1:4" s="7" customFormat="1">
      <c r="A25" s="21"/>
      <c r="B25" s="24" t="s">
        <v>138</v>
      </c>
      <c r="C25" s="14"/>
      <c r="D25" s="15"/>
    </row>
    <row r="26" spans="1:4" s="7" customFormat="1">
      <c r="A26" s="21"/>
      <c r="B26" s="24" t="s">
        <v>139</v>
      </c>
      <c r="C26" s="14"/>
      <c r="D26" s="15"/>
    </row>
    <row r="27" spans="1:4" s="7" customFormat="1">
      <c r="A27" s="21"/>
      <c r="B27" s="24" t="s">
        <v>140</v>
      </c>
      <c r="C27" s="14"/>
      <c r="D27" s="15"/>
    </row>
    <row r="28" spans="1:4" s="29" customFormat="1">
      <c r="A28" s="27"/>
      <c r="B28" s="28" t="s">
        <v>147</v>
      </c>
      <c r="C28" s="14"/>
      <c r="D28" s="15"/>
    </row>
    <row r="29" spans="1:4" s="7" customFormat="1">
      <c r="A29" s="21"/>
      <c r="B29" s="24"/>
      <c r="C29" s="14"/>
      <c r="D29" s="15"/>
    </row>
    <row r="30" spans="1:4" s="7" customFormat="1">
      <c r="A30" s="21"/>
      <c r="B30" s="30" t="s">
        <v>141</v>
      </c>
      <c r="C30" s="14"/>
      <c r="D30" s="15"/>
    </row>
    <row r="31" spans="1:4" s="7" customFormat="1">
      <c r="A31" s="21"/>
      <c r="B31" s="24" t="s">
        <v>142</v>
      </c>
      <c r="C31" s="14"/>
      <c r="D31" s="15">
        <v>100000</v>
      </c>
    </row>
    <row r="32" spans="1:4" s="7" customFormat="1">
      <c r="A32" s="21"/>
      <c r="B32" s="24" t="s">
        <v>143</v>
      </c>
      <c r="C32" s="14"/>
      <c r="D32" s="15"/>
    </row>
    <row r="33" spans="1:4" s="7" customFormat="1">
      <c r="A33" s="21"/>
      <c r="B33" s="24" t="s">
        <v>144</v>
      </c>
      <c r="C33" s="14"/>
      <c r="D33" s="15"/>
    </row>
    <row r="34" spans="1:4" s="7" customFormat="1">
      <c r="A34" s="21"/>
      <c r="B34" s="24" t="s">
        <v>145</v>
      </c>
      <c r="C34" s="14"/>
      <c r="D34" s="15"/>
    </row>
    <row r="35" spans="1:4" s="7" customFormat="1">
      <c r="A35" s="21"/>
      <c r="B35" s="28" t="s">
        <v>146</v>
      </c>
      <c r="C35" s="14"/>
      <c r="D35" s="15">
        <f>SUM(D31:D34)</f>
        <v>100000</v>
      </c>
    </row>
    <row r="36" spans="1:4" s="7" customFormat="1">
      <c r="A36" s="21"/>
      <c r="B36" s="24"/>
      <c r="C36" s="31"/>
      <c r="D36" s="32"/>
    </row>
    <row r="37" spans="1:4" s="7" customFormat="1">
      <c r="A37" s="21"/>
      <c r="B37" s="30" t="s">
        <v>149</v>
      </c>
      <c r="C37" s="25">
        <f>C20+C28+C35</f>
        <v>1724650</v>
      </c>
      <c r="D37" s="26">
        <f>D35+D20</f>
        <v>80000</v>
      </c>
    </row>
    <row r="38" spans="1:4" s="7" customFormat="1">
      <c r="A38" s="21"/>
      <c r="B38" s="30" t="s">
        <v>150</v>
      </c>
      <c r="C38" s="25">
        <f>AKTIVI!E7</f>
        <v>80000</v>
      </c>
      <c r="D38" s="26">
        <v>0</v>
      </c>
    </row>
    <row r="39" spans="1:4" s="7" customFormat="1">
      <c r="A39" s="21"/>
      <c r="B39" s="30" t="s">
        <v>151</v>
      </c>
      <c r="C39" s="25">
        <f>AKTIVI!D7</f>
        <v>1804650</v>
      </c>
      <c r="D39" s="26">
        <f>D35+D20</f>
        <v>80000</v>
      </c>
    </row>
    <row r="40" spans="1:4" ht="13.5" thickBot="1">
      <c r="A40" s="33"/>
      <c r="B40" s="34"/>
      <c r="C40" s="35"/>
      <c r="D40" s="36"/>
    </row>
    <row r="41" spans="1:4" ht="13.5" thickTop="1"/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opLeftCell="A28" workbookViewId="0">
      <selection activeCell="D7" sqref="D7"/>
    </sheetView>
  </sheetViews>
  <sheetFormatPr defaultRowHeight="12.75"/>
  <cols>
    <col min="1" max="1" width="7" style="84" customWidth="1"/>
    <col min="2" max="2" width="42.140625" style="7" customWidth="1"/>
    <col min="3" max="3" width="9.140625" style="7"/>
    <col min="4" max="5" width="14.28515625" style="61" customWidth="1"/>
    <col min="6" max="16384" width="9.140625" style="7"/>
  </cols>
  <sheetData>
    <row r="1" spans="1:5" s="2" customFormat="1" ht="15.75">
      <c r="A1" s="1" t="s">
        <v>168</v>
      </c>
      <c r="D1" s="3"/>
      <c r="E1" s="3"/>
    </row>
    <row r="2" spans="1:5" s="41" customFormat="1" ht="16.5">
      <c r="A2" s="98" t="s">
        <v>176</v>
      </c>
      <c r="B2" s="98"/>
      <c r="C2" s="98"/>
      <c r="D2" s="98"/>
      <c r="E2" s="40"/>
    </row>
    <row r="3" spans="1:5" ht="16.5" thickBot="1">
      <c r="A3" s="52"/>
      <c r="B3" s="53"/>
      <c r="C3" s="53"/>
      <c r="D3" s="54"/>
      <c r="E3" s="3" t="s">
        <v>172</v>
      </c>
    </row>
    <row r="4" spans="1:5" ht="13.5" thickTop="1">
      <c r="A4" s="55"/>
      <c r="B4" s="9"/>
      <c r="C4" s="9" t="s">
        <v>0</v>
      </c>
      <c r="D4" s="56" t="s">
        <v>174</v>
      </c>
      <c r="E4" s="57" t="s">
        <v>171</v>
      </c>
    </row>
    <row r="5" spans="1:5">
      <c r="A5" s="58"/>
      <c r="B5" s="30" t="s">
        <v>1</v>
      </c>
      <c r="C5" s="30"/>
      <c r="D5" s="25"/>
      <c r="E5" s="26"/>
    </row>
    <row r="6" spans="1:5">
      <c r="A6" s="44" t="s">
        <v>2</v>
      </c>
      <c r="B6" s="24" t="s">
        <v>28</v>
      </c>
      <c r="C6" s="24"/>
      <c r="D6" s="14"/>
      <c r="E6" s="15"/>
    </row>
    <row r="7" spans="1:5">
      <c r="A7" s="44">
        <v>1</v>
      </c>
      <c r="B7" s="30" t="s">
        <v>3</v>
      </c>
      <c r="C7" s="30"/>
      <c r="D7" s="25">
        <f>841050+963600</f>
        <v>1804650</v>
      </c>
      <c r="E7" s="26">
        <v>80000</v>
      </c>
    </row>
    <row r="8" spans="1:5">
      <c r="A8" s="59">
        <v>2</v>
      </c>
      <c r="B8" s="24" t="s">
        <v>4</v>
      </c>
      <c r="C8" s="24"/>
      <c r="D8" s="14"/>
      <c r="E8" s="15"/>
    </row>
    <row r="9" spans="1:5">
      <c r="A9" s="59" t="s">
        <v>5</v>
      </c>
      <c r="B9" s="28" t="s">
        <v>8</v>
      </c>
      <c r="C9" s="24"/>
      <c r="D9" s="14"/>
      <c r="E9" s="15"/>
    </row>
    <row r="10" spans="1:5">
      <c r="A10" s="59" t="s">
        <v>7</v>
      </c>
      <c r="B10" s="28" t="s">
        <v>9</v>
      </c>
      <c r="C10" s="24"/>
      <c r="D10" s="14"/>
      <c r="E10" s="15"/>
    </row>
    <row r="11" spans="1:5">
      <c r="A11" s="59"/>
      <c r="B11" s="30" t="s">
        <v>10</v>
      </c>
      <c r="C11" s="24"/>
      <c r="D11" s="14"/>
      <c r="E11" s="15"/>
    </row>
    <row r="12" spans="1:5">
      <c r="A12" s="59">
        <v>3</v>
      </c>
      <c r="B12" s="24" t="s">
        <v>11</v>
      </c>
      <c r="C12" s="24"/>
      <c r="D12" s="14"/>
      <c r="E12" s="15"/>
    </row>
    <row r="13" spans="1:5">
      <c r="A13" s="59" t="s">
        <v>5</v>
      </c>
      <c r="B13" s="28" t="s">
        <v>12</v>
      </c>
      <c r="C13" s="83"/>
      <c r="D13" s="14"/>
      <c r="E13" s="15"/>
    </row>
    <row r="14" spans="1:5">
      <c r="A14" s="59" t="s">
        <v>7</v>
      </c>
      <c r="B14" s="28" t="s">
        <v>13</v>
      </c>
      <c r="C14" s="47" t="s">
        <v>182</v>
      </c>
      <c r="D14" s="14">
        <v>840000</v>
      </c>
      <c r="E14" s="15"/>
    </row>
    <row r="15" spans="1:5">
      <c r="A15" s="59" t="s">
        <v>16</v>
      </c>
      <c r="B15" s="28" t="s">
        <v>14</v>
      </c>
      <c r="C15" s="24"/>
      <c r="D15" s="14"/>
      <c r="E15" s="15"/>
    </row>
    <row r="16" spans="1:5">
      <c r="A16" s="59" t="s">
        <v>15</v>
      </c>
      <c r="B16" s="28" t="s">
        <v>17</v>
      </c>
      <c r="C16" s="24"/>
      <c r="D16" s="14"/>
      <c r="E16" s="15"/>
    </row>
    <row r="17" spans="1:5">
      <c r="A17" s="44"/>
      <c r="B17" s="30" t="s">
        <v>18</v>
      </c>
      <c r="C17" s="30"/>
      <c r="D17" s="25">
        <f>SUM(D13:D16)</f>
        <v>840000</v>
      </c>
      <c r="E17" s="26">
        <v>0</v>
      </c>
    </row>
    <row r="18" spans="1:5">
      <c r="A18" s="59">
        <v>4</v>
      </c>
      <c r="B18" s="24" t="s">
        <v>19</v>
      </c>
      <c r="C18" s="24"/>
      <c r="D18" s="14"/>
      <c r="E18" s="15"/>
    </row>
    <row r="19" spans="1:5">
      <c r="A19" s="59" t="s">
        <v>5</v>
      </c>
      <c r="B19" s="28" t="s">
        <v>20</v>
      </c>
      <c r="C19" s="47"/>
      <c r="D19" s="14"/>
      <c r="E19" s="15"/>
    </row>
    <row r="20" spans="1:5">
      <c r="A20" s="59" t="s">
        <v>7</v>
      </c>
      <c r="B20" s="28" t="s">
        <v>21</v>
      </c>
      <c r="C20" s="24"/>
      <c r="D20" s="14"/>
      <c r="E20" s="15"/>
    </row>
    <row r="21" spans="1:5">
      <c r="A21" s="59" t="s">
        <v>16</v>
      </c>
      <c r="B21" s="28" t="s">
        <v>22</v>
      </c>
      <c r="C21" s="24"/>
      <c r="D21" s="14"/>
      <c r="E21" s="15"/>
    </row>
    <row r="22" spans="1:5">
      <c r="A22" s="59" t="s">
        <v>15</v>
      </c>
      <c r="B22" s="28" t="s">
        <v>23</v>
      </c>
      <c r="C22" s="47"/>
      <c r="D22" s="14"/>
      <c r="E22" s="15"/>
    </row>
    <row r="23" spans="1:5">
      <c r="A23" s="59" t="s">
        <v>24</v>
      </c>
      <c r="B23" s="28" t="s">
        <v>25</v>
      </c>
      <c r="C23" s="24"/>
      <c r="D23" s="14"/>
      <c r="E23" s="15"/>
    </row>
    <row r="24" spans="1:5">
      <c r="A24" s="44"/>
      <c r="B24" s="30" t="s">
        <v>26</v>
      </c>
      <c r="C24" s="30"/>
      <c r="D24" s="25">
        <f>SUM(D19:D23)</f>
        <v>0</v>
      </c>
      <c r="E24" s="26">
        <v>0</v>
      </c>
    </row>
    <row r="25" spans="1:5">
      <c r="A25" s="59">
        <v>5</v>
      </c>
      <c r="B25" s="24" t="s">
        <v>27</v>
      </c>
      <c r="C25" s="24"/>
      <c r="D25" s="14"/>
      <c r="E25" s="15"/>
    </row>
    <row r="26" spans="1:5">
      <c r="A26" s="59">
        <v>6</v>
      </c>
      <c r="B26" s="24" t="s">
        <v>29</v>
      </c>
      <c r="C26" s="24"/>
      <c r="D26" s="14"/>
      <c r="E26" s="15"/>
    </row>
    <row r="27" spans="1:5">
      <c r="A27" s="59">
        <v>7</v>
      </c>
      <c r="B27" s="24" t="s">
        <v>30</v>
      </c>
      <c r="C27" s="47">
        <v>7</v>
      </c>
      <c r="D27" s="14">
        <v>4200000</v>
      </c>
      <c r="E27" s="15"/>
    </row>
    <row r="28" spans="1:5">
      <c r="A28" s="44"/>
      <c r="B28" s="30" t="s">
        <v>31</v>
      </c>
      <c r="C28" s="30"/>
      <c r="D28" s="25">
        <f>D17+D24+D7+D27</f>
        <v>6844650</v>
      </c>
      <c r="E28" s="26">
        <v>80000</v>
      </c>
    </row>
    <row r="29" spans="1:5">
      <c r="A29" s="59"/>
      <c r="B29" s="24"/>
      <c r="C29" s="24"/>
      <c r="D29" s="14"/>
      <c r="E29" s="15"/>
    </row>
    <row r="30" spans="1:5">
      <c r="A30" s="44" t="s">
        <v>32</v>
      </c>
      <c r="B30" s="30" t="s">
        <v>33</v>
      </c>
      <c r="C30" s="30"/>
      <c r="D30" s="25"/>
      <c r="E30" s="26"/>
    </row>
    <row r="31" spans="1:5">
      <c r="A31" s="59">
        <v>1</v>
      </c>
      <c r="B31" s="24" t="s">
        <v>34</v>
      </c>
      <c r="C31" s="24"/>
      <c r="D31" s="14"/>
      <c r="E31" s="15"/>
    </row>
    <row r="32" spans="1:5">
      <c r="A32" s="59" t="s">
        <v>5</v>
      </c>
      <c r="B32" s="28" t="s">
        <v>35</v>
      </c>
      <c r="C32" s="24"/>
      <c r="D32" s="14"/>
      <c r="E32" s="15"/>
    </row>
    <row r="33" spans="1:5">
      <c r="A33" s="59" t="s">
        <v>7</v>
      </c>
      <c r="B33" s="28" t="s">
        <v>36</v>
      </c>
      <c r="C33" s="24"/>
      <c r="D33" s="14"/>
      <c r="E33" s="15"/>
    </row>
    <row r="34" spans="1:5">
      <c r="A34" s="59" t="s">
        <v>16</v>
      </c>
      <c r="B34" s="28" t="s">
        <v>37</v>
      </c>
      <c r="C34" s="24"/>
      <c r="D34" s="14"/>
      <c r="E34" s="15"/>
    </row>
    <row r="35" spans="1:5">
      <c r="A35" s="59" t="s">
        <v>15</v>
      </c>
      <c r="B35" s="28" t="s">
        <v>38</v>
      </c>
      <c r="C35" s="24"/>
      <c r="D35" s="14"/>
      <c r="E35" s="15"/>
    </row>
    <row r="36" spans="1:5">
      <c r="A36" s="59"/>
      <c r="B36" s="30" t="s">
        <v>39</v>
      </c>
      <c r="C36" s="24"/>
      <c r="D36" s="14"/>
      <c r="E36" s="15"/>
    </row>
    <row r="37" spans="1:5">
      <c r="A37" s="59">
        <v>2</v>
      </c>
      <c r="B37" s="24" t="s">
        <v>40</v>
      </c>
      <c r="C37" s="24"/>
      <c r="D37" s="14"/>
      <c r="E37" s="15"/>
    </row>
    <row r="38" spans="1:5">
      <c r="A38" s="59" t="s">
        <v>5</v>
      </c>
      <c r="B38" s="28" t="s">
        <v>41</v>
      </c>
      <c r="C38" s="24"/>
      <c r="D38" s="14"/>
      <c r="E38" s="15"/>
    </row>
    <row r="39" spans="1:5">
      <c r="A39" s="59" t="s">
        <v>7</v>
      </c>
      <c r="B39" s="28" t="s">
        <v>42</v>
      </c>
      <c r="C39" s="24"/>
      <c r="D39" s="14"/>
      <c r="E39" s="15"/>
    </row>
    <row r="40" spans="1:5">
      <c r="A40" s="59" t="s">
        <v>16</v>
      </c>
      <c r="B40" s="28" t="s">
        <v>43</v>
      </c>
      <c r="C40" s="47"/>
      <c r="D40" s="14"/>
      <c r="E40" s="15"/>
    </row>
    <row r="41" spans="1:5">
      <c r="A41" s="59" t="s">
        <v>15</v>
      </c>
      <c r="B41" s="28" t="s">
        <v>44</v>
      </c>
      <c r="C41" s="47"/>
      <c r="D41" s="14"/>
      <c r="E41" s="15"/>
    </row>
    <row r="42" spans="1:5">
      <c r="A42" s="44"/>
      <c r="B42" s="30" t="s">
        <v>10</v>
      </c>
      <c r="C42" s="30"/>
      <c r="D42" s="25">
        <f>SUM(D40:D41)</f>
        <v>0</v>
      </c>
      <c r="E42" s="26">
        <v>0</v>
      </c>
    </row>
    <row r="43" spans="1:5">
      <c r="A43" s="59">
        <v>3</v>
      </c>
      <c r="B43" s="24" t="s">
        <v>45</v>
      </c>
      <c r="C43" s="24"/>
      <c r="D43" s="14"/>
      <c r="E43" s="15"/>
    </row>
    <row r="44" spans="1:5">
      <c r="A44" s="59">
        <v>4</v>
      </c>
      <c r="B44" s="24" t="s">
        <v>46</v>
      </c>
      <c r="C44" s="24"/>
      <c r="D44" s="14"/>
      <c r="E44" s="15"/>
    </row>
    <row r="45" spans="1:5">
      <c r="A45" s="59" t="s">
        <v>5</v>
      </c>
      <c r="B45" s="28" t="s">
        <v>47</v>
      </c>
      <c r="C45" s="24"/>
      <c r="D45" s="14"/>
      <c r="E45" s="15"/>
    </row>
    <row r="46" spans="1:5">
      <c r="A46" s="59" t="s">
        <v>7</v>
      </c>
      <c r="B46" s="28" t="s">
        <v>48</v>
      </c>
      <c r="C46" s="24"/>
      <c r="D46" s="14"/>
      <c r="E46" s="15"/>
    </row>
    <row r="47" spans="1:5">
      <c r="A47" s="59" t="s">
        <v>16</v>
      </c>
      <c r="B47" s="28" t="s">
        <v>49</v>
      </c>
      <c r="C47" s="24"/>
      <c r="D47" s="14"/>
      <c r="E47" s="15"/>
    </row>
    <row r="48" spans="1:5">
      <c r="A48" s="59"/>
      <c r="B48" s="30" t="s">
        <v>26</v>
      </c>
      <c r="C48" s="24"/>
      <c r="D48" s="14"/>
      <c r="E48" s="15"/>
    </row>
    <row r="49" spans="1:5">
      <c r="A49" s="59">
        <v>5</v>
      </c>
      <c r="B49" s="24" t="s">
        <v>50</v>
      </c>
      <c r="C49" s="24"/>
      <c r="D49" s="14"/>
      <c r="E49" s="15"/>
    </row>
    <row r="50" spans="1:5">
      <c r="A50" s="59">
        <v>6</v>
      </c>
      <c r="B50" s="24" t="s">
        <v>51</v>
      </c>
      <c r="C50" s="24"/>
      <c r="D50" s="14"/>
      <c r="E50" s="15"/>
    </row>
    <row r="51" spans="1:5">
      <c r="A51" s="44"/>
      <c r="B51" s="30" t="s">
        <v>52</v>
      </c>
      <c r="C51" s="30"/>
      <c r="D51" s="25">
        <f>D42</f>
        <v>0</v>
      </c>
      <c r="E51" s="26">
        <v>0</v>
      </c>
    </row>
    <row r="52" spans="1:5" ht="13.5" thickBot="1">
      <c r="A52" s="60"/>
      <c r="B52" s="49" t="s">
        <v>53</v>
      </c>
      <c r="C52" s="49"/>
      <c r="D52" s="50">
        <f>D28+D51</f>
        <v>6844650</v>
      </c>
      <c r="E52" s="51">
        <v>80000</v>
      </c>
    </row>
    <row r="53" spans="1:5" ht="13.5" thickTop="1"/>
    <row r="54" spans="1:5">
      <c r="D54" s="61">
        <f>D52-PASIVI!D49</f>
        <v>0</v>
      </c>
      <c r="E54" s="61">
        <f>E52-PASIVI!E49</f>
        <v>0</v>
      </c>
    </row>
  </sheetData>
  <mergeCells count="1">
    <mergeCell ref="A2:D2"/>
  </mergeCells>
  <phoneticPr fontId="2" type="noConversion"/>
  <pageMargins left="0.75" right="0.75" top="1" bottom="0.6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opLeftCell="A28" workbookViewId="0">
      <selection activeCell="H42" sqref="H42"/>
    </sheetView>
  </sheetViews>
  <sheetFormatPr defaultRowHeight="12.75"/>
  <cols>
    <col min="1" max="1" width="7.140625" style="97" customWidth="1"/>
    <col min="2" max="2" width="40" style="7" customWidth="1"/>
    <col min="3" max="3" width="9.140625" style="7"/>
    <col min="4" max="4" width="14.28515625" style="7" customWidth="1"/>
    <col min="5" max="5" width="15.28515625" style="7" customWidth="1"/>
    <col min="6" max="16384" width="9.140625" style="7"/>
  </cols>
  <sheetData>
    <row r="1" spans="1:5" s="38" customFormat="1" ht="15.75">
      <c r="A1" s="37" t="s">
        <v>168</v>
      </c>
      <c r="D1" s="39"/>
      <c r="E1" s="39"/>
    </row>
    <row r="2" spans="1:5" ht="15.75">
      <c r="A2" s="1" t="s">
        <v>93</v>
      </c>
      <c r="B2" s="2"/>
      <c r="C2" s="2"/>
      <c r="D2" s="3"/>
      <c r="E2" s="3"/>
    </row>
    <row r="3" spans="1:5" s="41" customFormat="1" ht="16.5">
      <c r="A3" s="98" t="s">
        <v>176</v>
      </c>
      <c r="B3" s="98"/>
      <c r="C3" s="98"/>
      <c r="D3" s="98"/>
      <c r="E3" s="40"/>
    </row>
    <row r="4" spans="1:5" ht="16.5" thickBot="1">
      <c r="A4" s="42"/>
      <c r="B4" s="2"/>
      <c r="C4" s="4"/>
      <c r="D4" s="43"/>
      <c r="E4" s="3" t="s">
        <v>172</v>
      </c>
    </row>
    <row r="5" spans="1:5" ht="13.5" thickTop="1">
      <c r="A5" s="90"/>
      <c r="B5" s="9" t="s">
        <v>54</v>
      </c>
      <c r="C5" s="9" t="s">
        <v>0</v>
      </c>
      <c r="D5" s="63" t="s">
        <v>174</v>
      </c>
      <c r="E5" s="64" t="s">
        <v>171</v>
      </c>
    </row>
    <row r="6" spans="1:5">
      <c r="A6" s="59"/>
      <c r="B6" s="30"/>
      <c r="C6" s="30"/>
      <c r="D6" s="25"/>
      <c r="E6" s="26"/>
    </row>
    <row r="7" spans="1:5">
      <c r="A7" s="44" t="s">
        <v>2</v>
      </c>
      <c r="B7" s="30" t="s">
        <v>55</v>
      </c>
      <c r="C7" s="30"/>
      <c r="D7" s="25"/>
      <c r="E7" s="26"/>
    </row>
    <row r="8" spans="1:5">
      <c r="A8" s="59">
        <v>1</v>
      </c>
      <c r="B8" s="24" t="s">
        <v>6</v>
      </c>
      <c r="C8" s="24"/>
      <c r="D8" s="14"/>
      <c r="E8" s="15"/>
    </row>
    <row r="9" spans="1:5">
      <c r="A9" s="59">
        <v>2</v>
      </c>
      <c r="B9" s="24" t="s">
        <v>56</v>
      </c>
      <c r="C9" s="24"/>
      <c r="D9" s="14"/>
      <c r="E9" s="15"/>
    </row>
    <row r="10" spans="1:5">
      <c r="A10" s="59" t="s">
        <v>5</v>
      </c>
      <c r="B10" s="28" t="s">
        <v>64</v>
      </c>
      <c r="C10" s="24"/>
      <c r="D10" s="14"/>
      <c r="E10" s="15"/>
    </row>
    <row r="11" spans="1:5">
      <c r="A11" s="59" t="s">
        <v>7</v>
      </c>
      <c r="B11" s="28" t="s">
        <v>57</v>
      </c>
      <c r="C11" s="24"/>
      <c r="D11" s="14"/>
      <c r="E11" s="15"/>
    </row>
    <row r="12" spans="1:5">
      <c r="A12" s="59" t="s">
        <v>16</v>
      </c>
      <c r="B12" s="28" t="s">
        <v>58</v>
      </c>
      <c r="C12" s="24"/>
      <c r="D12" s="14"/>
      <c r="E12" s="15"/>
    </row>
    <row r="13" spans="1:5">
      <c r="A13" s="59"/>
      <c r="B13" s="24" t="s">
        <v>10</v>
      </c>
      <c r="C13" s="24"/>
      <c r="D13" s="14"/>
      <c r="E13" s="15"/>
    </row>
    <row r="14" spans="1:5">
      <c r="A14" s="59">
        <v>3</v>
      </c>
      <c r="B14" s="24" t="s">
        <v>63</v>
      </c>
      <c r="C14" s="24"/>
      <c r="D14" s="14"/>
      <c r="E14" s="15"/>
    </row>
    <row r="15" spans="1:5">
      <c r="A15" s="59" t="s">
        <v>5</v>
      </c>
      <c r="B15" s="28" t="s">
        <v>59</v>
      </c>
      <c r="C15" s="47"/>
      <c r="D15" s="45"/>
      <c r="E15" s="46"/>
    </row>
    <row r="16" spans="1:5">
      <c r="A16" s="59" t="s">
        <v>7</v>
      </c>
      <c r="B16" s="28" t="s">
        <v>60</v>
      </c>
      <c r="C16" s="47"/>
      <c r="D16" s="45"/>
      <c r="E16" s="46"/>
    </row>
    <row r="17" spans="1:5">
      <c r="A17" s="59" t="s">
        <v>16</v>
      </c>
      <c r="B17" s="28" t="s">
        <v>61</v>
      </c>
      <c r="C17" s="47" t="s">
        <v>166</v>
      </c>
      <c r="D17" s="45">
        <v>5000</v>
      </c>
      <c r="E17" s="46">
        <v>10000</v>
      </c>
    </row>
    <row r="18" spans="1:5">
      <c r="A18" s="59" t="s">
        <v>15</v>
      </c>
      <c r="B18" s="28" t="s">
        <v>62</v>
      </c>
      <c r="C18" s="47" t="s">
        <v>180</v>
      </c>
      <c r="D18" s="45">
        <v>6869800</v>
      </c>
      <c r="E18" s="46"/>
    </row>
    <row r="19" spans="1:5">
      <c r="A19" s="59" t="s">
        <v>24</v>
      </c>
      <c r="B19" s="28" t="s">
        <v>65</v>
      </c>
      <c r="C19" s="24"/>
      <c r="D19" s="14"/>
      <c r="E19" s="15"/>
    </row>
    <row r="20" spans="1:5">
      <c r="A20" s="44"/>
      <c r="B20" s="30" t="s">
        <v>18</v>
      </c>
      <c r="C20" s="30"/>
      <c r="D20" s="25">
        <f>SUM(D15:D19)</f>
        <v>6874800</v>
      </c>
      <c r="E20" s="26">
        <v>10000</v>
      </c>
    </row>
    <row r="21" spans="1:5">
      <c r="A21" s="59">
        <v>4</v>
      </c>
      <c r="B21" s="24" t="s">
        <v>66</v>
      </c>
      <c r="C21" s="24"/>
      <c r="D21" s="14"/>
      <c r="E21" s="15"/>
    </row>
    <row r="22" spans="1:5">
      <c r="A22" s="59">
        <v>5</v>
      </c>
      <c r="B22" s="24" t="s">
        <v>67</v>
      </c>
      <c r="C22" s="24"/>
      <c r="D22" s="14"/>
      <c r="E22" s="15"/>
    </row>
    <row r="23" spans="1:5">
      <c r="A23" s="44"/>
      <c r="B23" s="30" t="s">
        <v>68</v>
      </c>
      <c r="C23" s="30"/>
      <c r="D23" s="25"/>
      <c r="E23" s="26"/>
    </row>
    <row r="24" spans="1:5">
      <c r="A24" s="59"/>
      <c r="B24" s="24"/>
      <c r="C24" s="24"/>
      <c r="D24" s="14"/>
      <c r="E24" s="15"/>
    </row>
    <row r="25" spans="1:5">
      <c r="A25" s="44" t="s">
        <v>32</v>
      </c>
      <c r="B25" s="30" t="s">
        <v>69</v>
      </c>
      <c r="C25" s="30"/>
      <c r="D25" s="25"/>
      <c r="E25" s="26"/>
    </row>
    <row r="26" spans="1:5">
      <c r="A26" s="59">
        <v>1</v>
      </c>
      <c r="B26" s="24" t="s">
        <v>70</v>
      </c>
      <c r="C26" s="24"/>
      <c r="D26" s="14"/>
      <c r="E26" s="15"/>
    </row>
    <row r="27" spans="1:5">
      <c r="A27" s="59" t="s">
        <v>5</v>
      </c>
      <c r="B27" s="28" t="s">
        <v>71</v>
      </c>
      <c r="C27" s="24"/>
      <c r="D27" s="14"/>
      <c r="E27" s="15"/>
    </row>
    <row r="28" spans="1:5">
      <c r="A28" s="59" t="s">
        <v>7</v>
      </c>
      <c r="B28" s="28" t="s">
        <v>72</v>
      </c>
      <c r="C28" s="24"/>
      <c r="D28" s="14"/>
      <c r="E28" s="15"/>
    </row>
    <row r="29" spans="1:5">
      <c r="A29" s="59"/>
      <c r="B29" s="24" t="s">
        <v>39</v>
      </c>
      <c r="C29" s="24"/>
      <c r="D29" s="14"/>
      <c r="E29" s="15"/>
    </row>
    <row r="30" spans="1:5">
      <c r="A30" s="59">
        <v>2</v>
      </c>
      <c r="B30" s="24" t="s">
        <v>73</v>
      </c>
      <c r="C30" s="24"/>
      <c r="D30" s="14"/>
      <c r="E30" s="15"/>
    </row>
    <row r="31" spans="1:5">
      <c r="A31" s="59">
        <v>3</v>
      </c>
      <c r="B31" s="24" t="s">
        <v>74</v>
      </c>
      <c r="C31" s="24"/>
      <c r="D31" s="14"/>
      <c r="E31" s="15"/>
    </row>
    <row r="32" spans="1:5">
      <c r="A32" s="59">
        <v>4</v>
      </c>
      <c r="B32" s="24" t="s">
        <v>66</v>
      </c>
      <c r="C32" s="24"/>
      <c r="D32" s="14"/>
      <c r="E32" s="15"/>
    </row>
    <row r="33" spans="1:5">
      <c r="A33" s="59"/>
      <c r="B33" s="30" t="s">
        <v>75</v>
      </c>
      <c r="C33" s="24"/>
      <c r="D33" s="14"/>
      <c r="E33" s="15"/>
    </row>
    <row r="34" spans="1:5">
      <c r="A34" s="44"/>
      <c r="B34" s="30" t="s">
        <v>76</v>
      </c>
      <c r="C34" s="30"/>
      <c r="D34" s="25">
        <f>D20</f>
        <v>6874800</v>
      </c>
      <c r="E34" s="26">
        <f>E20</f>
        <v>10000</v>
      </c>
    </row>
    <row r="35" spans="1:5">
      <c r="A35" s="59"/>
      <c r="B35" s="24"/>
      <c r="C35" s="24"/>
      <c r="D35" s="14"/>
      <c r="E35" s="15"/>
    </row>
    <row r="36" spans="1:5">
      <c r="A36" s="44" t="s">
        <v>77</v>
      </c>
      <c r="B36" s="30" t="s">
        <v>78</v>
      </c>
      <c r="C36" s="30"/>
      <c r="D36" s="25"/>
      <c r="E36" s="26"/>
    </row>
    <row r="37" spans="1:5" ht="25.5">
      <c r="A37" s="91">
        <v>1</v>
      </c>
      <c r="B37" s="92" t="s">
        <v>79</v>
      </c>
      <c r="C37" s="93"/>
      <c r="D37" s="94"/>
      <c r="E37" s="95"/>
    </row>
    <row r="38" spans="1:5" ht="25.5">
      <c r="A38" s="91">
        <v>2</v>
      </c>
      <c r="B38" s="92" t="s">
        <v>80</v>
      </c>
      <c r="C38" s="93"/>
      <c r="D38" s="94"/>
      <c r="E38" s="95"/>
    </row>
    <row r="39" spans="1:5">
      <c r="A39" s="59">
        <v>3</v>
      </c>
      <c r="B39" s="24" t="s">
        <v>81</v>
      </c>
      <c r="C39" s="47" t="s">
        <v>173</v>
      </c>
      <c r="D39" s="14">
        <v>100000</v>
      </c>
      <c r="E39" s="15">
        <v>100000</v>
      </c>
    </row>
    <row r="40" spans="1:5">
      <c r="A40" s="59">
        <v>4</v>
      </c>
      <c r="B40" s="24" t="s">
        <v>82</v>
      </c>
      <c r="C40" s="47"/>
      <c r="D40" s="14"/>
      <c r="E40" s="15"/>
    </row>
    <row r="41" spans="1:5">
      <c r="A41" s="59">
        <v>5</v>
      </c>
      <c r="B41" s="24" t="s">
        <v>83</v>
      </c>
      <c r="C41" s="47"/>
      <c r="D41" s="14"/>
      <c r="E41" s="15"/>
    </row>
    <row r="42" spans="1:5">
      <c r="A42" s="59">
        <v>6</v>
      </c>
      <c r="B42" s="24" t="s">
        <v>84</v>
      </c>
      <c r="C42" s="47"/>
      <c r="D42" s="14"/>
      <c r="E42" s="15"/>
    </row>
    <row r="43" spans="1:5">
      <c r="A43" s="59">
        <v>7</v>
      </c>
      <c r="B43" s="24" t="s">
        <v>85</v>
      </c>
      <c r="C43" s="47"/>
      <c r="D43" s="14"/>
      <c r="E43" s="15"/>
    </row>
    <row r="44" spans="1:5">
      <c r="A44" s="59">
        <v>8</v>
      </c>
      <c r="B44" s="24" t="s">
        <v>86</v>
      </c>
      <c r="C44" s="47"/>
      <c r="D44" s="14"/>
      <c r="E44" s="15"/>
    </row>
    <row r="45" spans="1:5">
      <c r="A45" s="59">
        <v>9</v>
      </c>
      <c r="B45" s="24" t="s">
        <v>87</v>
      </c>
      <c r="C45" s="47" t="s">
        <v>181</v>
      </c>
      <c r="D45" s="14">
        <v>-30000</v>
      </c>
      <c r="E45" s="15"/>
    </row>
    <row r="46" spans="1:5">
      <c r="A46" s="59">
        <v>10</v>
      </c>
      <c r="B46" s="24" t="s">
        <v>88</v>
      </c>
      <c r="C46" s="47" t="s">
        <v>167</v>
      </c>
      <c r="D46" s="14">
        <f>'Te ardhura+shpenzime'!D31</f>
        <v>-100150</v>
      </c>
      <c r="E46" s="15">
        <v>-30000</v>
      </c>
    </row>
    <row r="47" spans="1:5">
      <c r="A47" s="44"/>
      <c r="B47" s="30" t="s">
        <v>89</v>
      </c>
      <c r="C47" s="30"/>
      <c r="D47" s="25">
        <f>SUM(D39:D46)</f>
        <v>-30150</v>
      </c>
      <c r="E47" s="26">
        <v>70000</v>
      </c>
    </row>
    <row r="48" spans="1:5">
      <c r="A48" s="59"/>
      <c r="B48" s="24"/>
      <c r="C48" s="24"/>
      <c r="D48" s="14"/>
      <c r="E48" s="15"/>
    </row>
    <row r="49" spans="1:5" ht="13.5" thickBot="1">
      <c r="A49" s="48"/>
      <c r="B49" s="49" t="s">
        <v>90</v>
      </c>
      <c r="C49" s="49"/>
      <c r="D49" s="50">
        <f>D47+D20</f>
        <v>6844650</v>
      </c>
      <c r="E49" s="51">
        <v>80000</v>
      </c>
    </row>
    <row r="50" spans="1:5" ht="13.5" thickTop="1"/>
    <row r="51" spans="1:5">
      <c r="D51" s="96">
        <f>D49-AKTIVI!D52</f>
        <v>0</v>
      </c>
      <c r="E51" s="96">
        <f>E49-AKTIVI!E52</f>
        <v>0</v>
      </c>
    </row>
  </sheetData>
  <mergeCells count="1">
    <mergeCell ref="A3:D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opLeftCell="A19" workbookViewId="0">
      <selection activeCell="B12" sqref="B12"/>
    </sheetView>
  </sheetViews>
  <sheetFormatPr defaultRowHeight="12.75"/>
  <cols>
    <col min="1" max="1" width="5.85546875" style="7" customWidth="1"/>
    <col min="2" max="2" width="46.140625" style="7" customWidth="1"/>
    <col min="3" max="3" width="9.140625" style="7"/>
    <col min="4" max="5" width="15.28515625" style="7" customWidth="1"/>
    <col min="6" max="16384" width="9.140625" style="7"/>
  </cols>
  <sheetData>
    <row r="1" spans="1:5" s="2" customFormat="1" ht="15.75">
      <c r="A1" s="1" t="s">
        <v>168</v>
      </c>
      <c r="D1" s="3"/>
      <c r="E1" s="3"/>
    </row>
    <row r="2" spans="1:5" ht="15.75">
      <c r="A2" s="4"/>
      <c r="B2" s="4"/>
      <c r="C2" s="4"/>
      <c r="D2" s="4"/>
      <c r="E2" s="4"/>
    </row>
    <row r="3" spans="1:5" ht="15.75">
      <c r="A3" s="2"/>
      <c r="B3" s="99" t="s">
        <v>94</v>
      </c>
      <c r="C3" s="99"/>
      <c r="D3" s="99"/>
      <c r="E3" s="99"/>
    </row>
    <row r="4" spans="1:5" s="5" customFormat="1" ht="15.75">
      <c r="B4" s="99" t="s">
        <v>175</v>
      </c>
      <c r="C4" s="99"/>
      <c r="D4" s="99"/>
      <c r="E4" s="99"/>
    </row>
    <row r="5" spans="1:5" ht="15.75">
      <c r="A5" s="2"/>
      <c r="B5" s="2"/>
      <c r="C5" s="2"/>
      <c r="D5" s="2"/>
      <c r="E5" s="2"/>
    </row>
    <row r="6" spans="1:5" ht="16.5" thickBot="1">
      <c r="A6" s="2"/>
      <c r="B6" s="2"/>
      <c r="C6" s="2"/>
      <c r="D6" s="2"/>
      <c r="E6" s="3" t="s">
        <v>172</v>
      </c>
    </row>
    <row r="7" spans="1:5" ht="13.5" thickTop="1">
      <c r="A7" s="78" t="s">
        <v>91</v>
      </c>
      <c r="B7" s="9" t="s">
        <v>92</v>
      </c>
      <c r="C7" s="9" t="s">
        <v>0</v>
      </c>
      <c r="D7" s="63" t="s">
        <v>174</v>
      </c>
      <c r="E7" s="64" t="s">
        <v>171</v>
      </c>
    </row>
    <row r="8" spans="1:5">
      <c r="A8" s="59"/>
      <c r="B8" s="24"/>
      <c r="C8" s="24"/>
      <c r="D8" s="14"/>
      <c r="E8" s="15"/>
    </row>
    <row r="9" spans="1:5">
      <c r="A9" s="44">
        <v>1</v>
      </c>
      <c r="B9" s="30" t="s">
        <v>95</v>
      </c>
      <c r="C9" s="30"/>
      <c r="D9" s="25"/>
      <c r="E9" s="26"/>
    </row>
    <row r="10" spans="1:5">
      <c r="A10" s="44">
        <v>2</v>
      </c>
      <c r="B10" s="30" t="s">
        <v>96</v>
      </c>
      <c r="C10" s="30"/>
      <c r="D10" s="25"/>
      <c r="E10" s="26"/>
    </row>
    <row r="11" spans="1:5" ht="25.5">
      <c r="A11" s="85">
        <v>3</v>
      </c>
      <c r="B11" s="23" t="s">
        <v>97</v>
      </c>
      <c r="C11" s="23"/>
      <c r="D11" s="18"/>
      <c r="E11" s="19"/>
    </row>
    <row r="12" spans="1:5">
      <c r="A12" s="59">
        <v>4</v>
      </c>
      <c r="B12" s="24" t="s">
        <v>98</v>
      </c>
      <c r="C12" s="24"/>
      <c r="D12" s="14"/>
      <c r="E12" s="15"/>
    </row>
    <row r="13" spans="1:5">
      <c r="A13" s="59">
        <v>5</v>
      </c>
      <c r="B13" s="24" t="s">
        <v>99</v>
      </c>
      <c r="C13" s="24">
        <v>5</v>
      </c>
      <c r="D13" s="14">
        <f>D14</f>
        <v>70000</v>
      </c>
      <c r="E13" s="15">
        <v>30000</v>
      </c>
    </row>
    <row r="14" spans="1:5">
      <c r="A14" s="59"/>
      <c r="B14" s="24" t="s">
        <v>100</v>
      </c>
      <c r="C14" s="24"/>
      <c r="D14" s="14">
        <v>70000</v>
      </c>
      <c r="E14" s="15">
        <v>30000</v>
      </c>
    </row>
    <row r="15" spans="1:5">
      <c r="A15" s="59"/>
      <c r="B15" s="24" t="s">
        <v>101</v>
      </c>
      <c r="C15" s="24"/>
      <c r="D15" s="14"/>
      <c r="E15" s="15"/>
    </row>
    <row r="16" spans="1:5" ht="25.5">
      <c r="A16" s="85"/>
      <c r="B16" s="23" t="s">
        <v>119</v>
      </c>
      <c r="C16" s="23"/>
      <c r="D16" s="18"/>
      <c r="E16" s="19"/>
    </row>
    <row r="17" spans="1:5">
      <c r="A17" s="59">
        <v>6</v>
      </c>
      <c r="B17" s="24" t="s">
        <v>102</v>
      </c>
      <c r="C17" s="24"/>
      <c r="D17" s="14"/>
      <c r="E17" s="15"/>
    </row>
    <row r="18" spans="1:5">
      <c r="A18" s="59">
        <v>7</v>
      </c>
      <c r="B18" s="24" t="s">
        <v>103</v>
      </c>
      <c r="C18" s="24"/>
      <c r="D18" s="14">
        <f>150+30000</f>
        <v>30150</v>
      </c>
      <c r="E18" s="15"/>
    </row>
    <row r="19" spans="1:5">
      <c r="A19" s="59">
        <v>8</v>
      </c>
      <c r="B19" s="24" t="s">
        <v>104</v>
      </c>
      <c r="C19" s="24">
        <v>8</v>
      </c>
      <c r="D19" s="14">
        <f>D13+D18</f>
        <v>100150</v>
      </c>
      <c r="E19" s="15">
        <v>30000</v>
      </c>
    </row>
    <row r="20" spans="1:5" ht="25.5">
      <c r="A20" s="79">
        <v>9</v>
      </c>
      <c r="B20" s="80" t="s">
        <v>105</v>
      </c>
      <c r="C20" s="80"/>
      <c r="D20" s="81">
        <f>D9-D19</f>
        <v>-100150</v>
      </c>
      <c r="E20" s="82">
        <v>-30000</v>
      </c>
    </row>
    <row r="21" spans="1:5" ht="25.5">
      <c r="A21" s="85">
        <v>10</v>
      </c>
      <c r="B21" s="23" t="s">
        <v>106</v>
      </c>
      <c r="C21" s="23"/>
      <c r="D21" s="18"/>
      <c r="E21" s="19"/>
    </row>
    <row r="22" spans="1:5" ht="25.5">
      <c r="A22" s="85">
        <v>11</v>
      </c>
      <c r="B22" s="23" t="s">
        <v>107</v>
      </c>
      <c r="C22" s="23"/>
      <c r="D22" s="18"/>
      <c r="E22" s="19"/>
    </row>
    <row r="23" spans="1:5">
      <c r="A23" s="59">
        <v>12</v>
      </c>
      <c r="B23" s="24" t="s">
        <v>108</v>
      </c>
      <c r="C23" s="24"/>
      <c r="D23" s="14"/>
      <c r="E23" s="15"/>
    </row>
    <row r="24" spans="1:5" ht="25.5">
      <c r="A24" s="59">
        <v>12.1</v>
      </c>
      <c r="B24" s="23" t="s">
        <v>109</v>
      </c>
      <c r="C24" s="24"/>
      <c r="D24" s="14"/>
      <c r="E24" s="15"/>
    </row>
    <row r="25" spans="1:5">
      <c r="A25" s="59">
        <v>12.2</v>
      </c>
      <c r="B25" s="24" t="s">
        <v>110</v>
      </c>
      <c r="C25" s="24"/>
      <c r="D25" s="14"/>
      <c r="E25" s="15"/>
    </row>
    <row r="26" spans="1:5">
      <c r="A26" s="59">
        <v>12.3</v>
      </c>
      <c r="B26" s="24" t="s">
        <v>111</v>
      </c>
      <c r="C26" s="24"/>
      <c r="D26" s="14"/>
      <c r="E26" s="15"/>
    </row>
    <row r="27" spans="1:5">
      <c r="A27" s="59">
        <v>12.4</v>
      </c>
      <c r="B27" s="24" t="s">
        <v>112</v>
      </c>
      <c r="C27" s="24"/>
      <c r="D27" s="14"/>
      <c r="E27" s="15"/>
    </row>
    <row r="28" spans="1:5" ht="25.5">
      <c r="A28" s="79">
        <v>13</v>
      </c>
      <c r="B28" s="80" t="s">
        <v>113</v>
      </c>
      <c r="C28" s="80"/>
      <c r="D28" s="81">
        <f>SUM(D25:D27)</f>
        <v>0</v>
      </c>
      <c r="E28" s="82">
        <v>0</v>
      </c>
    </row>
    <row r="29" spans="1:5">
      <c r="A29" s="44">
        <v>14</v>
      </c>
      <c r="B29" s="30" t="s">
        <v>114</v>
      </c>
      <c r="C29" s="30"/>
      <c r="D29" s="25">
        <f>D20+D28</f>
        <v>-100150</v>
      </c>
      <c r="E29" s="26">
        <v>-30000</v>
      </c>
    </row>
    <row r="30" spans="1:5">
      <c r="A30" s="59">
        <v>15</v>
      </c>
      <c r="B30" s="24" t="s">
        <v>115</v>
      </c>
      <c r="C30" s="24"/>
      <c r="D30" s="14"/>
      <c r="E30" s="15"/>
    </row>
    <row r="31" spans="1:5">
      <c r="A31" s="44">
        <v>16</v>
      </c>
      <c r="B31" s="30" t="s">
        <v>116</v>
      </c>
      <c r="C31" s="30"/>
      <c r="D31" s="25">
        <f>D29-D30</f>
        <v>-100150</v>
      </c>
      <c r="E31" s="26">
        <v>-30000</v>
      </c>
    </row>
    <row r="32" spans="1:5" ht="13.5" thickBot="1">
      <c r="A32" s="86"/>
      <c r="B32" s="87"/>
      <c r="C32" s="87"/>
      <c r="D32" s="88"/>
      <c r="E32" s="89"/>
    </row>
    <row r="33" ht="13.5" thickTop="1"/>
  </sheetData>
  <mergeCells count="2">
    <mergeCell ref="B4:E4"/>
    <mergeCell ref="B3:E3"/>
  </mergeCells>
  <phoneticPr fontId="2" type="noConversion"/>
  <pageMargins left="0.75" right="0.42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E19" sqref="E19"/>
    </sheetView>
  </sheetViews>
  <sheetFormatPr defaultRowHeight="12.75"/>
  <cols>
    <col min="1" max="1" width="26.85546875" style="6" customWidth="1"/>
    <col min="2" max="2" width="10.28515625" style="6" customWidth="1"/>
    <col min="3" max="3" width="11.42578125" style="6" customWidth="1"/>
    <col min="4" max="4" width="10.7109375" style="6" customWidth="1"/>
    <col min="5" max="7" width="10.85546875" style="6" customWidth="1"/>
    <col min="8" max="9" width="11.5703125" style="6" bestFit="1" customWidth="1"/>
    <col min="10" max="16384" width="9.140625" style="6"/>
  </cols>
  <sheetData>
    <row r="1" spans="1:9" s="2" customFormat="1" ht="15.75">
      <c r="A1" s="1" t="s">
        <v>168</v>
      </c>
      <c r="D1" s="3"/>
      <c r="E1" s="3"/>
    </row>
    <row r="2" spans="1:9" s="2" customFormat="1" ht="15.75">
      <c r="A2" s="2" t="s">
        <v>117</v>
      </c>
    </row>
    <row r="3" spans="1:9" s="5" customFormat="1" ht="15.75">
      <c r="A3" s="99" t="s">
        <v>177</v>
      </c>
      <c r="B3" s="99"/>
      <c r="C3" s="99"/>
      <c r="D3" s="99"/>
      <c r="E3" s="99"/>
      <c r="F3" s="99"/>
      <c r="G3" s="62"/>
    </row>
    <row r="4" spans="1:9" s="2" customFormat="1" ht="16.5" thickBot="1"/>
    <row r="5" spans="1:9" ht="13.5" thickTop="1">
      <c r="A5" s="100" t="s">
        <v>152</v>
      </c>
      <c r="B5" s="101"/>
      <c r="C5" s="101"/>
      <c r="D5" s="101"/>
      <c r="E5" s="101"/>
      <c r="F5" s="101"/>
      <c r="G5" s="101"/>
      <c r="H5" s="101"/>
      <c r="I5" s="102"/>
    </row>
    <row r="6" spans="1:9" ht="45.75">
      <c r="A6" s="65"/>
      <c r="B6" s="66" t="s">
        <v>81</v>
      </c>
      <c r="C6" s="66" t="s">
        <v>153</v>
      </c>
      <c r="D6" s="66" t="s">
        <v>154</v>
      </c>
      <c r="E6" s="66" t="s">
        <v>155</v>
      </c>
      <c r="F6" s="66" t="s">
        <v>156</v>
      </c>
      <c r="G6" s="66" t="s">
        <v>157</v>
      </c>
      <c r="H6" s="66" t="s">
        <v>179</v>
      </c>
      <c r="I6" s="67" t="s">
        <v>118</v>
      </c>
    </row>
    <row r="7" spans="1:9">
      <c r="A7" s="65" t="s">
        <v>169</v>
      </c>
      <c r="B7" s="68">
        <v>100000</v>
      </c>
      <c r="C7" s="68"/>
      <c r="D7" s="68"/>
      <c r="E7" s="68"/>
      <c r="F7" s="68"/>
      <c r="G7" s="68"/>
      <c r="H7" s="69">
        <v>-30000</v>
      </c>
      <c r="I7" s="70">
        <f>SUM(B7:H7)</f>
        <v>70000</v>
      </c>
    </row>
    <row r="8" spans="1:9" ht="24.75" customHeight="1">
      <c r="A8" s="71" t="s">
        <v>158</v>
      </c>
      <c r="B8" s="72"/>
      <c r="C8" s="72"/>
      <c r="D8" s="72"/>
      <c r="E8" s="72"/>
      <c r="F8" s="72"/>
      <c r="G8" s="72"/>
      <c r="H8" s="73"/>
      <c r="I8" s="70">
        <f t="shared" ref="I8:I17" si="0">SUM(B8:H8)</f>
        <v>0</v>
      </c>
    </row>
    <row r="9" spans="1:9">
      <c r="A9" s="65" t="s">
        <v>159</v>
      </c>
      <c r="B9" s="68"/>
      <c r="C9" s="68"/>
      <c r="D9" s="68"/>
      <c r="E9" s="68"/>
      <c r="F9" s="68"/>
      <c r="G9" s="68"/>
      <c r="H9" s="69"/>
      <c r="I9" s="70">
        <f t="shared" si="0"/>
        <v>0</v>
      </c>
    </row>
    <row r="10" spans="1:9" ht="22.5" customHeight="1">
      <c r="A10" s="71" t="s">
        <v>160</v>
      </c>
      <c r="B10" s="72"/>
      <c r="C10" s="72"/>
      <c r="D10" s="74"/>
      <c r="E10" s="72"/>
      <c r="F10" s="72"/>
      <c r="G10" s="72"/>
      <c r="H10" s="73"/>
      <c r="I10" s="70">
        <f t="shared" si="0"/>
        <v>0</v>
      </c>
    </row>
    <row r="11" spans="1:9" ht="36" customHeight="1">
      <c r="A11" s="71" t="s">
        <v>161</v>
      </c>
      <c r="B11" s="72"/>
      <c r="C11" s="72"/>
      <c r="D11" s="72"/>
      <c r="E11" s="72"/>
      <c r="F11" s="72"/>
      <c r="G11" s="72"/>
      <c r="H11" s="73"/>
      <c r="I11" s="70">
        <f t="shared" si="0"/>
        <v>0</v>
      </c>
    </row>
    <row r="12" spans="1:9">
      <c r="A12" s="75" t="s">
        <v>162</v>
      </c>
      <c r="B12" s="72"/>
      <c r="C12" s="72"/>
      <c r="D12" s="72"/>
      <c r="E12" s="72"/>
      <c r="F12" s="72"/>
      <c r="G12" s="72"/>
      <c r="H12" s="73">
        <f>'Te ardhura+shpenzime'!D31</f>
        <v>-100150</v>
      </c>
      <c r="I12" s="70">
        <f t="shared" si="0"/>
        <v>-100150</v>
      </c>
    </row>
    <row r="13" spans="1:9">
      <c r="A13" s="75" t="s">
        <v>163</v>
      </c>
      <c r="B13" s="72"/>
      <c r="C13" s="72"/>
      <c r="D13" s="72"/>
      <c r="E13" s="72"/>
      <c r="F13" s="72"/>
      <c r="G13" s="72"/>
      <c r="H13" s="73"/>
      <c r="I13" s="70">
        <f t="shared" si="0"/>
        <v>0</v>
      </c>
    </row>
    <row r="14" spans="1:9" ht="22.5" customHeight="1">
      <c r="A14" s="71" t="s">
        <v>164</v>
      </c>
      <c r="B14" s="72"/>
      <c r="C14" s="72"/>
      <c r="D14" s="72"/>
      <c r="E14" s="72"/>
      <c r="F14" s="72"/>
      <c r="G14" s="73">
        <v>-30000</v>
      </c>
      <c r="H14" s="73">
        <v>30000</v>
      </c>
      <c r="I14" s="70">
        <f t="shared" si="0"/>
        <v>0</v>
      </c>
    </row>
    <row r="15" spans="1:9">
      <c r="A15" s="75" t="s">
        <v>165</v>
      </c>
      <c r="B15" s="72"/>
      <c r="C15" s="72"/>
      <c r="D15" s="72"/>
      <c r="E15" s="72"/>
      <c r="F15" s="72"/>
      <c r="G15" s="73"/>
      <c r="H15" s="73"/>
      <c r="I15" s="70">
        <f t="shared" si="0"/>
        <v>0</v>
      </c>
    </row>
    <row r="16" spans="1:9">
      <c r="A16" s="65" t="s">
        <v>178</v>
      </c>
      <c r="B16" s="68">
        <f t="shared" ref="B16:H16" si="1">SUM(B7:B15)</f>
        <v>100000</v>
      </c>
      <c r="C16" s="68">
        <f t="shared" si="1"/>
        <v>0</v>
      </c>
      <c r="D16" s="68">
        <f t="shared" si="1"/>
        <v>0</v>
      </c>
      <c r="E16" s="68">
        <f t="shared" si="1"/>
        <v>0</v>
      </c>
      <c r="F16" s="68">
        <f t="shared" si="1"/>
        <v>0</v>
      </c>
      <c r="G16" s="73">
        <f t="shared" si="1"/>
        <v>-30000</v>
      </c>
      <c r="H16" s="73">
        <f t="shared" si="1"/>
        <v>-100150</v>
      </c>
      <c r="I16" s="70">
        <f t="shared" si="0"/>
        <v>-30150</v>
      </c>
    </row>
    <row r="17" spans="1:9" ht="13.5" thickBot="1">
      <c r="A17" s="76"/>
      <c r="B17" s="34"/>
      <c r="C17" s="34"/>
      <c r="D17" s="34"/>
      <c r="E17" s="34"/>
      <c r="F17" s="34"/>
      <c r="G17" s="34"/>
      <c r="H17" s="34"/>
      <c r="I17" s="77">
        <f t="shared" si="0"/>
        <v>0</v>
      </c>
    </row>
    <row r="18" spans="1:9" ht="13.5" thickTop="1"/>
  </sheetData>
  <mergeCells count="2">
    <mergeCell ref="A5:I5"/>
    <mergeCell ref="A3:F3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cash flow (3)</vt:lpstr>
      <vt:lpstr>AKTIVI</vt:lpstr>
      <vt:lpstr>PASIVI</vt:lpstr>
      <vt:lpstr>Te ardhura+shpenzime</vt:lpstr>
      <vt:lpstr>kapit e veta </vt:lpstr>
      <vt:lpstr>AKTIVI!Print_Area</vt:lpstr>
      <vt:lpstr>'cash flow (3)'!Print_Area</vt:lpstr>
      <vt:lpstr>PASIVI!Print_Area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2013-03-24T14:29:35Z</cp:lastPrinted>
  <dcterms:created xsi:type="dcterms:W3CDTF">2008-10-23T11:07:49Z</dcterms:created>
  <dcterms:modified xsi:type="dcterms:W3CDTF">2014-06-12T10:31:33Z</dcterms:modified>
</cp:coreProperties>
</file>